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I_IMPALCATO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0" i="5" l="1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<sst xmlns="http://schemas.openxmlformats.org/spreadsheetml/2006/main" count="64" uniqueCount="43">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</sst>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11.470186618115616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0.89573276694342541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3.9</v>
      </c>
      <c r="I5" s="2" t="s">
        <v>4</v>
      </c>
      <c r="K5" s="20" t="s">
        <v>21</v>
      </c>
      <c r="L5" s="21">
        <f>L2*L3</f>
        <v>10.274221996802151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0.51940073291657685</v>
      </c>
      <c r="M7" s="20" t="s">
        <v>22</v>
      </c>
      <c r="P7" s="18" t="s">
        <v>32</v>
      </c>
    </row>
    <row r="8" spans="2:16" x14ac:dyDescent="0.2">
      <c r="B8" s="29">
        <v>4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180000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857500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14538461.53846154</v>
      </c>
      <c r="D27" s="16" t="s">
        <v>16</v>
      </c>
      <c r="E27" s="8"/>
      <c r="F27" s="8"/>
      <c r="G27" s="8">
        <f>H14</f>
        <v>70</v>
      </c>
      <c r="H27" s="8" t="s">
        <v>14</v>
      </c>
      <c r="I27" s="17">
        <f>$C$21*I26/G28/100</f>
        <v>60025000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60025000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</v>
      </c>
      <c r="H28" s="8" t="s">
        <v>17</v>
      </c>
      <c r="I28" s="9">
        <f>IF(B3&lt;3,C27/(I27+I31)*2,0)</f>
        <v>0.24220677281901773</v>
      </c>
      <c r="J28" s="8"/>
      <c r="K28" s="8"/>
      <c r="L28" s="9">
        <f>G28</f>
        <v>4.5</v>
      </c>
      <c r="M28" s="8"/>
      <c r="N28" s="8"/>
      <c r="O28" s="9">
        <f>L28</f>
        <v>4.5</v>
      </c>
      <c r="P28" s="8" t="s">
        <v>18</v>
      </c>
      <c r="Q28" s="9">
        <f>IF(B8&lt;3,C27/(Q27+Q31)*2,0)</f>
        <v>0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857500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70</v>
      </c>
      <c r="F31" s="8"/>
      <c r="G31" s="8">
        <f>E31</f>
        <v>70</v>
      </c>
      <c r="H31" s="8" t="s">
        <v>14</v>
      </c>
      <c r="I31" s="17">
        <f>$C$21*I30/G32/100</f>
        <v>60025000</v>
      </c>
      <c r="J31" s="16" t="s">
        <v>16</v>
      </c>
      <c r="K31" s="8"/>
      <c r="L31" s="8">
        <f>IF($B$13=1,K14,K20)</f>
        <v>60</v>
      </c>
      <c r="M31" s="8">
        <f>IF($B$18=1,0,IF($B$18=2,L31,L27))</f>
        <v>70</v>
      </c>
      <c r="N31" s="8"/>
      <c r="O31" s="8">
        <f>M31</f>
        <v>70</v>
      </c>
      <c r="P31" s="8" t="s">
        <v>15</v>
      </c>
      <c r="Q31" s="17">
        <f>$C$21*Q30/O32/100</f>
        <v>60025000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4.5</v>
      </c>
      <c r="F32" s="8"/>
      <c r="G32" s="9">
        <f>E32</f>
        <v>4.5</v>
      </c>
      <c r="H32" s="16"/>
      <c r="I32" s="8"/>
      <c r="J32" s="8"/>
      <c r="K32" s="8"/>
      <c r="L32" s="8"/>
      <c r="M32" s="9">
        <f>G32</f>
        <v>4.5</v>
      </c>
      <c r="N32" s="8"/>
      <c r="O32" s="9">
        <f>M32</f>
        <v>4.5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2016-11-30T17:09:13Z</dcterms:modified>
</cp:coreProperties>
</file>